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\Desktop\ПРОГРАММЫ\ЖКХ 2023-2026\Программа ЖКХ 2023\24.05.2023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0" i="1" l="1"/>
  <c r="H100" i="1"/>
  <c r="G100" i="1"/>
  <c r="F100" i="1"/>
  <c r="E100" i="1" s="1"/>
  <c r="I99" i="1"/>
  <c r="H99" i="1"/>
  <c r="G99" i="1"/>
  <c r="G97" i="1" s="1"/>
  <c r="F99" i="1"/>
  <c r="E99" i="1" s="1"/>
  <c r="I98" i="1"/>
  <c r="H98" i="1"/>
  <c r="H97" i="1" s="1"/>
  <c r="G98" i="1"/>
  <c r="F98" i="1"/>
  <c r="I97" i="1"/>
  <c r="E96" i="1"/>
  <c r="E95" i="1"/>
  <c r="E94" i="1"/>
  <c r="I93" i="1"/>
  <c r="H93" i="1"/>
  <c r="G93" i="1"/>
  <c r="F93" i="1"/>
  <c r="E93" i="1"/>
  <c r="E92" i="1"/>
  <c r="E91" i="1"/>
  <c r="E90" i="1"/>
  <c r="I89" i="1"/>
  <c r="H89" i="1"/>
  <c r="G89" i="1"/>
  <c r="F89" i="1"/>
  <c r="E89" i="1"/>
  <c r="I87" i="1"/>
  <c r="I104" i="1" s="1"/>
  <c r="H87" i="1"/>
  <c r="H104" i="1" s="1"/>
  <c r="G87" i="1"/>
  <c r="G104" i="1" s="1"/>
  <c r="F87" i="1"/>
  <c r="E87" i="1" s="1"/>
  <c r="I86" i="1"/>
  <c r="H86" i="1"/>
  <c r="G86" i="1"/>
  <c r="F86" i="1"/>
  <c r="I85" i="1"/>
  <c r="H85" i="1"/>
  <c r="H84" i="1" s="1"/>
  <c r="G85" i="1"/>
  <c r="F85" i="1"/>
  <c r="I84" i="1"/>
  <c r="E83" i="1"/>
  <c r="E82" i="1"/>
  <c r="I81" i="1"/>
  <c r="H81" i="1"/>
  <c r="G81" i="1"/>
  <c r="F81" i="1"/>
  <c r="E81" i="1"/>
  <c r="E80" i="1"/>
  <c r="E79" i="1"/>
  <c r="I78" i="1"/>
  <c r="H78" i="1"/>
  <c r="G78" i="1"/>
  <c r="F78" i="1"/>
  <c r="E77" i="1"/>
  <c r="E76" i="1"/>
  <c r="I75" i="1"/>
  <c r="H75" i="1"/>
  <c r="G75" i="1"/>
  <c r="F75" i="1"/>
  <c r="E74" i="1"/>
  <c r="E72" i="1" s="1"/>
  <c r="E73" i="1"/>
  <c r="I72" i="1"/>
  <c r="H72" i="1"/>
  <c r="G72" i="1"/>
  <c r="F72" i="1"/>
  <c r="E71" i="1"/>
  <c r="E70" i="1"/>
  <c r="I69" i="1"/>
  <c r="H69" i="1"/>
  <c r="G69" i="1"/>
  <c r="F69" i="1"/>
  <c r="E69" i="1"/>
  <c r="E68" i="1"/>
  <c r="E65" i="1" s="1"/>
  <c r="E67" i="1"/>
  <c r="E66" i="1"/>
  <c r="I65" i="1"/>
  <c r="H65" i="1"/>
  <c r="G65" i="1"/>
  <c r="F65" i="1"/>
  <c r="E64" i="1"/>
  <c r="E63" i="1"/>
  <c r="I62" i="1"/>
  <c r="H62" i="1"/>
  <c r="G62" i="1"/>
  <c r="F62" i="1"/>
  <c r="E60" i="1"/>
  <c r="E59" i="1"/>
  <c r="E58" i="1" s="1"/>
  <c r="I58" i="1"/>
  <c r="H58" i="1"/>
  <c r="G58" i="1"/>
  <c r="F58" i="1"/>
  <c r="I56" i="1"/>
  <c r="I103" i="1" s="1"/>
  <c r="H56" i="1"/>
  <c r="H103" i="1" s="1"/>
  <c r="G56" i="1"/>
  <c r="E56" i="1" s="1"/>
  <c r="F56" i="1"/>
  <c r="F103" i="1" s="1"/>
  <c r="I55" i="1"/>
  <c r="I102" i="1" s="1"/>
  <c r="I101" i="1" s="1"/>
  <c r="H55" i="1"/>
  <c r="H54" i="1" s="1"/>
  <c r="G55" i="1"/>
  <c r="G102" i="1" s="1"/>
  <c r="F55" i="1"/>
  <c r="F102" i="1" s="1"/>
  <c r="I54" i="1"/>
  <c r="E53" i="1"/>
  <c r="E52" i="1"/>
  <c r="I51" i="1"/>
  <c r="H51" i="1"/>
  <c r="E51" i="1" s="1"/>
  <c r="G51" i="1"/>
  <c r="F51" i="1"/>
  <c r="E50" i="1"/>
  <c r="E49" i="1"/>
  <c r="I48" i="1"/>
  <c r="H48" i="1"/>
  <c r="G48" i="1"/>
  <c r="E48" i="1" s="1"/>
  <c r="F48" i="1"/>
  <c r="E47" i="1"/>
  <c r="E46" i="1"/>
  <c r="I45" i="1"/>
  <c r="H45" i="1"/>
  <c r="G45" i="1"/>
  <c r="F45" i="1"/>
  <c r="E45" i="1" s="1"/>
  <c r="E44" i="1"/>
  <c r="E43" i="1"/>
  <c r="I42" i="1"/>
  <c r="H42" i="1"/>
  <c r="G42" i="1"/>
  <c r="F42" i="1"/>
  <c r="E42" i="1"/>
  <c r="E41" i="1"/>
  <c r="E40" i="1"/>
  <c r="I39" i="1"/>
  <c r="H39" i="1"/>
  <c r="E39" i="1" s="1"/>
  <c r="G39" i="1"/>
  <c r="F39" i="1"/>
  <c r="E38" i="1"/>
  <c r="E37" i="1"/>
  <c r="I36" i="1"/>
  <c r="H36" i="1"/>
  <c r="G36" i="1"/>
  <c r="F36" i="1"/>
  <c r="E36" i="1" s="1"/>
  <c r="E35" i="1"/>
  <c r="E34" i="1"/>
  <c r="I33" i="1"/>
  <c r="H33" i="1"/>
  <c r="G33" i="1"/>
  <c r="F33" i="1"/>
  <c r="E33" i="1" s="1"/>
  <c r="E32" i="1"/>
  <c r="E31" i="1"/>
  <c r="I30" i="1"/>
  <c r="H30" i="1"/>
  <c r="G30" i="1"/>
  <c r="F30" i="1"/>
  <c r="E30" i="1"/>
  <c r="E29" i="1"/>
  <c r="E28" i="1"/>
  <c r="I27" i="1"/>
  <c r="H27" i="1"/>
  <c r="E27" i="1" s="1"/>
  <c r="G27" i="1"/>
  <c r="F27" i="1"/>
  <c r="E26" i="1"/>
  <c r="E25" i="1"/>
  <c r="I24" i="1"/>
  <c r="H24" i="1"/>
  <c r="G24" i="1"/>
  <c r="E24" i="1" s="1"/>
  <c r="F24" i="1"/>
  <c r="E23" i="1"/>
  <c r="E22" i="1"/>
  <c r="I21" i="1"/>
  <c r="H21" i="1"/>
  <c r="G21" i="1"/>
  <c r="F21" i="1"/>
  <c r="E21" i="1" s="1"/>
  <c r="E20" i="1"/>
  <c r="E19" i="1"/>
  <c r="I18" i="1"/>
  <c r="H18" i="1"/>
  <c r="G18" i="1"/>
  <c r="F18" i="1"/>
  <c r="E18" i="1"/>
  <c r="E17" i="1"/>
  <c r="E16" i="1"/>
  <c r="I15" i="1"/>
  <c r="H15" i="1"/>
  <c r="E15" i="1" s="1"/>
  <c r="G15" i="1"/>
  <c r="F15" i="1"/>
  <c r="E14" i="1"/>
  <c r="E13" i="1"/>
  <c r="I12" i="1"/>
  <c r="H12" i="1"/>
  <c r="G12" i="1"/>
  <c r="E12" i="1" s="1"/>
  <c r="F12" i="1"/>
  <c r="E11" i="1"/>
  <c r="E10" i="1"/>
  <c r="I9" i="1"/>
  <c r="H9" i="1"/>
  <c r="G9" i="1"/>
  <c r="F9" i="1"/>
  <c r="E9" i="1" s="1"/>
  <c r="E8" i="1"/>
  <c r="E7" i="1"/>
  <c r="I6" i="1"/>
  <c r="H6" i="1"/>
  <c r="G6" i="1"/>
  <c r="F6" i="1"/>
  <c r="E6" i="1"/>
  <c r="E78" i="1" l="1"/>
  <c r="E75" i="1"/>
  <c r="E86" i="1"/>
  <c r="E62" i="1"/>
  <c r="F54" i="1"/>
  <c r="E103" i="1"/>
  <c r="G101" i="1"/>
  <c r="H102" i="1"/>
  <c r="H101" i="1" s="1"/>
  <c r="G103" i="1"/>
  <c r="E85" i="1"/>
  <c r="F97" i="1"/>
  <c r="G54" i="1"/>
  <c r="G84" i="1"/>
  <c r="F104" i="1"/>
  <c r="E104" i="1" s="1"/>
  <c r="E55" i="1"/>
  <c r="F84" i="1"/>
  <c r="E98" i="1"/>
  <c r="E97" i="1" s="1"/>
  <c r="E84" i="1" l="1"/>
  <c r="E54" i="1"/>
  <c r="F101" i="1"/>
  <c r="E102" i="1"/>
  <c r="E101" i="1" s="1"/>
</calcChain>
</file>

<file path=xl/sharedStrings.xml><?xml version="1.0" encoding="utf-8"?>
<sst xmlns="http://schemas.openxmlformats.org/spreadsheetml/2006/main" count="208" uniqueCount="78">
  <si>
    <t>Ресурсное обеспечение реализации муниципальной программы «Обеспечение качественными услугами ЖКХ
населения Пограничного муниципального округа на 2023-2026 годы»</t>
  </si>
  <si>
    <t>№ 
п/п</t>
  </si>
  <si>
    <t>Мероприятия</t>
  </si>
  <si>
    <t>Срок исполнения мероприятия</t>
  </si>
  <si>
    <t>Источник финансирования</t>
  </si>
  <si>
    <t>Всего 
(тыс. руб.)</t>
  </si>
  <si>
    <t>Объем финансового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</si>
  <si>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</si>
  <si>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</si>
  <si>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1.1</t>
  </si>
  <si>
    <t>Исследование объектов окружающей и производственной среды</t>
  </si>
  <si>
    <t>2023 — 2026</t>
  </si>
  <si>
    <t>ИТОГО</t>
  </si>
  <si>
    <t>Отдел ЖКХ</t>
  </si>
  <si>
    <t>Бюждет ПМО</t>
  </si>
  <si>
    <t>КБ</t>
  </si>
  <si>
    <t>1.2</t>
  </si>
  <si>
    <t xml:space="preserve">Содержание, чистка и ремонт колодцев </t>
  </si>
  <si>
    <t>1.3</t>
  </si>
  <si>
    <t>Оказание услуг по предоставлению техники для механизированной разработки грунта, погрузки, выгрузки и перевозки изделий</t>
  </si>
  <si>
    <t>1.4</t>
  </si>
  <si>
    <t>Закупка водопроводных труб, кранов, шлангов, фитингов и иной фурнитуры к ним</t>
  </si>
  <si>
    <t>Мку «ХОЗУ Администрации Пограничного МО»</t>
  </si>
  <si>
    <t>1.5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</si>
  <si>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</si>
  <si>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>1.6</t>
  </si>
  <si>
    <t>Разработка проектов зон санитарной охраны источников водоснабжения</t>
  </si>
  <si>
    <t>1.7</t>
  </si>
  <si>
    <t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</si>
  <si>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>1.8</t>
  </si>
  <si>
    <t>Демонтаж, ремонт, монтаж водонапорной башни</t>
  </si>
  <si>
    <t>1.9</t>
  </si>
  <si>
    <t>Плата за электроснабжение</t>
  </si>
  <si>
    <t>1.10</t>
  </si>
  <si>
    <t>Приобретение гранодиорита, цеолита</t>
  </si>
  <si>
    <t>1.11</t>
  </si>
  <si>
    <t>Ремонт централизованного водоснабжения в 
пгт. Пограничный (район Ленина 48, проход под железнодорожными путями)</t>
  </si>
  <si>
    <t>1.12</t>
  </si>
  <si>
    <t>Ремонт централизованного водоотведения 
пгт. Пограничный</t>
  </si>
  <si>
    <t>1.13</t>
  </si>
  <si>
    <t>Капитальный ремонт сети централизованного водоснабжения от станции обезжелезивания до 
ул. Некрасова (к земельным участкам многодетных семей)</t>
  </si>
  <si>
    <t>1.14</t>
  </si>
  <si>
    <t>Капитальный ремонт централизованного водоснабжения 
с. Жариково (водонапорная башня)</t>
  </si>
  <si>
    <t>1.15</t>
  </si>
  <si>
    <t>Ремонт централизованного водоснабжения с. Сергеевка (водоснабжение клуба)</t>
  </si>
  <si>
    <t>1.16</t>
  </si>
  <si>
    <t>Обустройство помещения лаборатории на станции обезжелезования пгт. Пограничный</t>
  </si>
  <si>
    <t>ВСЕГО ПОДПРОГРАММА:</t>
  </si>
  <si>
    <t>2. Участие в государственной программе «Обеспечение населения твердым топливом (дровами)»</t>
  </si>
  <si>
    <t>2.1</t>
  </si>
  <si>
    <t>Обеспечение граждан твердым топливом (дровами)</t>
  </si>
  <si>
    <t>3. Участие в государственной программе «Создание условий для обеспечения качественными услугами жилищно-коммунального хозяйства ПК»</t>
  </si>
  <si>
    <t>3.1</t>
  </si>
  <si>
    <t>Капитальный ремонт системы централизованного холодного водоснабжения в пгт. Пограничный
(ул. Советская, ул. Гагарина, ул. Кирова)</t>
  </si>
  <si>
    <t>Пакет документов на выделение
денежных средств находится на 
рассмотрении в
Министерстве ЖКХ ПК</t>
  </si>
  <si>
    <t>3.2</t>
  </si>
  <si>
    <t>Строительство объектов системы водоснабжения 
пгт. Пограничный. II этап. «Реконструкция станции обезжелезивания»</t>
  </si>
  <si>
    <t>ФБ</t>
  </si>
  <si>
    <t>3.3</t>
  </si>
  <si>
    <t>Капитальный ремонт системы централизованного холодного водоснабжения в пгт. Пограничный (ул. Орлова, ул. Паровозная, ул. Некрасова, ул. Дубовика)</t>
  </si>
  <si>
    <t>3.4</t>
  </si>
  <si>
    <t>Капитальный ремонт системы централизованного холодного водоснабжения в пгт. Пограничный 
(ул. Дубовика, пер. Восточный, ул. Ленина)</t>
  </si>
  <si>
    <t>3.5</t>
  </si>
  <si>
    <t>Капитальный ремонт системы централизованного холодного водоснабжения в пгт. Пограничный, ул. Ленина</t>
  </si>
  <si>
    <t>3.6</t>
  </si>
  <si>
    <t>Капитальный ремонт системы централизованного холодного водоснабжения в пгт. Пограничный: 
ул. Молодежная, ул. Механизаторов, ул. Ворошилова</t>
  </si>
  <si>
    <t xml:space="preserve">Капитальный ремонт системы централизованного холодного водоснабжения в пгт. Пограничный по 
ул. Красноармейская и вдоль железнодорожной линии </t>
  </si>
  <si>
    <t>3.7</t>
  </si>
  <si>
    <t>4. Участие в государственной программе «Комплексное развитие сельских территорий»</t>
  </si>
  <si>
    <t>5.1</t>
  </si>
  <si>
    <t>Обустройство общественных колодцев</t>
  </si>
  <si>
    <t>2023- 2026</t>
  </si>
  <si>
    <t>Пакет документов на выделение
денежных средств находится на 
рассмотрении в
Министерстве сельского
хозяйства ПК</t>
  </si>
  <si>
    <t>5.2</t>
  </si>
  <si>
    <t>Обустройство площадок накопления ТКО</t>
  </si>
  <si>
    <t>ИТОГО программа:</t>
  </si>
  <si>
    <t>Бюджет ПМО</t>
  </si>
  <si>
    <r>
      <t xml:space="preserve">    Приложение №1
 к  постановлению Администрации Пограничного муниципального округа 
"О внесении изменений и дополнений  в муниципальную программу "Обеспечение качественными услугами ЖКХ
населения Пограничного муниципального округа на 2023-2026 годы",
утвержденной постановлением Администрации Пограничнолго муниципального округаот 06.03.2023 № 236
от "24"  мая   2023 № 595</t>
    </r>
    <r>
      <rPr>
        <sz val="12"/>
        <color rgb="FF000000"/>
        <rFont val="Times New Roman"/>
        <charset val="1"/>
      </rPr>
      <t xml:space="preserve">     
Приложение №1
к муниципальной программе «Обеспечение качественными услугами
ЖКХ населения Пограничного муниципального округа на 2023-2026 годы»,
Утвержденной постановлением Администрации Пограничного
муниципального округа от 06.03.2023 № 236 (с изменениями и дополнениями от 05.04.2023 № 362, от 15.05.2023 № 537)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</si>
</sst>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9" x14ac:knownFonts="1">
    <font>
      <sz val="11"/>
      <color rgb="FF000000"/>
      <name val="Cambria"/>
      <charset val="1"/>
    </font>
    <font>
      <sz val="12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3"/>
      <color rgb="FF000000"/>
      <name val="Times New Roman"/>
      <charset val="1"/>
    </font>
    <font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0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164" fontId="0" fillId="0" borderId="9" xfId="0" applyNumberFormat="1" applyBorder="1" applyAlignment="1">
      <alignment horizontal="center"/>
    </xf>
    <xf numFmtId="0" fontId="1" fillId="0" borderId="15" xfId="0" applyFont="1" applyBorder="1"/>
    <xf numFmtId="164" fontId="1" fillId="0" borderId="1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9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3"/>
  <sheetViews>
    <sheetView showZeros="0" tabSelected="1" zoomScale="84" zoomScaleNormal="84" workbookViewId="0">
      <selection activeCell="B1" sqref="B1:J1"/>
    </sheetView>
  </sheetViews>
  <sheetFormatPr defaultColWidth="9.875" defaultRowHeight="14.25" x14ac:dyDescent="0.2"/>
  <cols>
    <col min="1" max="1" width="6" customWidth="1"/>
    <col min="2" max="2" width="56" customWidth="1"/>
    <col min="3" max="3" width="14.125" customWidth="1"/>
    <col min="4" max="4" width="17" customWidth="1"/>
    <col min="5" max="9" width="14.625" customWidth="1"/>
    <col min="10" max="10" width="25" customWidth="1"/>
    <col min="12" max="12" width="16.625" customWidth="1"/>
    <col min="13" max="13" width="16.25" customWidth="1"/>
    <col min="14" max="14" width="12.875" customWidth="1"/>
    <col min="15" max="15" width="14.625" customWidth="1"/>
  </cols>
  <sheetData>
    <row r="1" spans="1:26" ht="226.5" customHeight="1" x14ac:dyDescent="0.2">
      <c r="B1" s="45" t="s">
        <v>77</v>
      </c>
      <c r="C1" s="46"/>
      <c r="D1" s="46"/>
      <c r="E1" s="46"/>
      <c r="F1" s="46"/>
      <c r="G1" s="46"/>
      <c r="H1" s="46"/>
      <c r="I1" s="46"/>
      <c r="J1" s="46"/>
    </row>
    <row r="2" spans="1:26" ht="49.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60" customHeight="1" x14ac:dyDescent="0.25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50" t="s">
        <v>6</v>
      </c>
      <c r="G3" s="50"/>
      <c r="H3" s="50"/>
      <c r="I3" s="50"/>
      <c r="J3" s="51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8" customHeight="1" x14ac:dyDescent="0.25">
      <c r="A4" s="48"/>
      <c r="B4" s="49"/>
      <c r="C4" s="49"/>
      <c r="D4" s="49"/>
      <c r="E4" s="49"/>
      <c r="F4" s="3">
        <v>2023</v>
      </c>
      <c r="G4" s="3">
        <v>2024</v>
      </c>
      <c r="H4" s="3">
        <v>2025</v>
      </c>
      <c r="I4" s="3">
        <v>2026</v>
      </c>
      <c r="J4" s="5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24" customHeight="1" x14ac:dyDescent="0.25">
      <c r="A5" s="52" t="s">
        <v>8</v>
      </c>
      <c r="B5" s="52"/>
      <c r="C5" s="52"/>
      <c r="D5" s="52"/>
      <c r="E5" s="52"/>
      <c r="F5" s="52"/>
      <c r="G5" s="52"/>
      <c r="H5" s="52"/>
      <c r="I5" s="52"/>
      <c r="J5" s="5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5" customHeight="1" x14ac:dyDescent="0.25">
      <c r="A6" s="53" t="s">
        <v>9</v>
      </c>
      <c r="B6" s="54" t="s">
        <v>10</v>
      </c>
      <c r="C6" s="55" t="s">
        <v>11</v>
      </c>
      <c r="D6" s="4" t="s">
        <v>12</v>
      </c>
      <c r="E6" s="5">
        <f t="shared" ref="E6:E37" si="0">SUM(F6:I6)</f>
        <v>264.89999999999998</v>
      </c>
      <c r="F6" s="5">
        <f>SUM(F7:F8)</f>
        <v>264.89999999999998</v>
      </c>
      <c r="G6" s="5">
        <f>SUM(G7:G8)</f>
        <v>0</v>
      </c>
      <c r="H6" s="5">
        <f>SUM(H7:H8)</f>
        <v>0</v>
      </c>
      <c r="I6" s="5">
        <f>SUM(I7:I8)</f>
        <v>0</v>
      </c>
      <c r="J6" s="56" t="s">
        <v>13</v>
      </c>
      <c r="K6" s="1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5" customHeight="1" x14ac:dyDescent="0.25">
      <c r="A7" s="53"/>
      <c r="B7" s="54"/>
      <c r="C7" s="55"/>
      <c r="D7" s="7" t="s">
        <v>76</v>
      </c>
      <c r="E7" s="8">
        <f t="shared" si="0"/>
        <v>264.89999999999998</v>
      </c>
      <c r="F7" s="8">
        <v>264.89999999999998</v>
      </c>
      <c r="G7" s="8"/>
      <c r="H7" s="8"/>
      <c r="I7" s="8"/>
      <c r="J7" s="5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5" customHeight="1" x14ac:dyDescent="0.25">
      <c r="A8" s="53"/>
      <c r="B8" s="54"/>
      <c r="C8" s="55"/>
      <c r="D8" s="7" t="s">
        <v>15</v>
      </c>
      <c r="E8" s="8">
        <f t="shared" si="0"/>
        <v>0</v>
      </c>
      <c r="F8" s="8"/>
      <c r="G8" s="8"/>
      <c r="H8" s="8"/>
      <c r="I8" s="8"/>
      <c r="J8" s="5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5" customHeight="1" x14ac:dyDescent="0.25">
      <c r="A9" s="57" t="s">
        <v>16</v>
      </c>
      <c r="B9" s="58" t="s">
        <v>17</v>
      </c>
      <c r="C9" s="59" t="s">
        <v>11</v>
      </c>
      <c r="D9" s="7" t="s">
        <v>12</v>
      </c>
      <c r="E9" s="8">
        <f t="shared" si="0"/>
        <v>450</v>
      </c>
      <c r="F9" s="8">
        <f>SUM(F10:F11)</f>
        <v>450</v>
      </c>
      <c r="G9" s="8">
        <f>SUM(G10:G11)</f>
        <v>0</v>
      </c>
      <c r="H9" s="8">
        <f>SUM(H10:H11)</f>
        <v>0</v>
      </c>
      <c r="I9" s="8">
        <f>SUM(I10:I11)</f>
        <v>0</v>
      </c>
      <c r="J9" s="60" t="s">
        <v>13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5" customHeight="1" x14ac:dyDescent="0.25">
      <c r="A10" s="57"/>
      <c r="B10" s="58"/>
      <c r="C10" s="59"/>
      <c r="D10" s="7" t="s">
        <v>76</v>
      </c>
      <c r="E10" s="8">
        <f t="shared" si="0"/>
        <v>450</v>
      </c>
      <c r="F10" s="8">
        <v>450</v>
      </c>
      <c r="G10" s="8"/>
      <c r="H10" s="8"/>
      <c r="I10" s="8"/>
      <c r="J10" s="6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5" customHeight="1" x14ac:dyDescent="0.25">
      <c r="A11" s="57"/>
      <c r="B11" s="58"/>
      <c r="C11" s="59"/>
      <c r="D11" s="7" t="s">
        <v>15</v>
      </c>
      <c r="E11" s="8">
        <f t="shared" si="0"/>
        <v>0</v>
      </c>
      <c r="F11" s="8"/>
      <c r="G11" s="8"/>
      <c r="H11" s="8"/>
      <c r="I11" s="8"/>
      <c r="J11" s="6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8" customHeight="1" x14ac:dyDescent="0.25">
      <c r="A12" s="57" t="s">
        <v>18</v>
      </c>
      <c r="B12" s="61" t="s">
        <v>19</v>
      </c>
      <c r="C12" s="62" t="s">
        <v>11</v>
      </c>
      <c r="D12" s="7" t="s">
        <v>12</v>
      </c>
      <c r="E12" s="8">
        <f t="shared" si="0"/>
        <v>420</v>
      </c>
      <c r="F12" s="42">
        <f>SUM(F13:F14)</f>
        <v>420</v>
      </c>
      <c r="G12" s="8">
        <f>SUM(G13:G14)</f>
        <v>0</v>
      </c>
      <c r="H12" s="8">
        <f>SUM(H13:H14)</f>
        <v>0</v>
      </c>
      <c r="I12" s="8">
        <f>SUM(I13:I14)</f>
        <v>0</v>
      </c>
      <c r="J12" s="60" t="s">
        <v>13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8" customHeight="1" x14ac:dyDescent="0.25">
      <c r="A13" s="57"/>
      <c r="B13" s="61"/>
      <c r="C13" s="62"/>
      <c r="D13" s="7" t="s">
        <v>76</v>
      </c>
      <c r="E13" s="8">
        <f t="shared" si="0"/>
        <v>420</v>
      </c>
      <c r="F13" s="8">
        <v>420</v>
      </c>
      <c r="G13" s="8"/>
      <c r="H13" s="8"/>
      <c r="I13" s="8"/>
      <c r="J13" s="6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8" customHeight="1" x14ac:dyDescent="0.25">
      <c r="A14" s="57"/>
      <c r="B14" s="61"/>
      <c r="C14" s="62"/>
      <c r="D14" s="7" t="s">
        <v>15</v>
      </c>
      <c r="E14" s="8">
        <f t="shared" si="0"/>
        <v>0</v>
      </c>
      <c r="F14" s="8"/>
      <c r="G14" s="8"/>
      <c r="H14" s="8"/>
      <c r="I14" s="8"/>
      <c r="J14" s="6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5" customHeight="1" x14ac:dyDescent="0.25">
      <c r="A15" s="57" t="s">
        <v>20</v>
      </c>
      <c r="B15" s="61" t="s">
        <v>21</v>
      </c>
      <c r="C15" s="62" t="s">
        <v>11</v>
      </c>
      <c r="D15" s="7" t="s">
        <v>12</v>
      </c>
      <c r="E15" s="8">
        <f t="shared" si="0"/>
        <v>300.5</v>
      </c>
      <c r="F15" s="8">
        <f>SUM(F16:F17)</f>
        <v>300.5</v>
      </c>
      <c r="G15" s="8">
        <f>SUM(G16:G17)</f>
        <v>0</v>
      </c>
      <c r="H15" s="8">
        <f>SUM(H16:H17)</f>
        <v>0</v>
      </c>
      <c r="I15" s="8">
        <f>SUM(I16:I17)</f>
        <v>0</v>
      </c>
      <c r="J15" s="63" t="s">
        <v>22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5" customHeight="1" x14ac:dyDescent="0.25">
      <c r="A16" s="57"/>
      <c r="B16" s="61"/>
      <c r="C16" s="62"/>
      <c r="D16" s="7" t="s">
        <v>76</v>
      </c>
      <c r="E16" s="8">
        <f t="shared" si="0"/>
        <v>300.5</v>
      </c>
      <c r="F16" s="8">
        <v>300.5</v>
      </c>
      <c r="G16" s="8"/>
      <c r="H16" s="8"/>
      <c r="I16" s="8"/>
      <c r="J16" s="6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5" customHeight="1" x14ac:dyDescent="0.25">
      <c r="A17" s="57"/>
      <c r="B17" s="61"/>
      <c r="C17" s="62"/>
      <c r="D17" s="7" t="s">
        <v>15</v>
      </c>
      <c r="E17" s="8">
        <f t="shared" si="0"/>
        <v>0</v>
      </c>
      <c r="F17" s="8"/>
      <c r="G17" s="8"/>
      <c r="H17" s="8"/>
      <c r="I17" s="8"/>
      <c r="J17" s="6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23.25" customHeight="1" x14ac:dyDescent="0.25">
      <c r="A18" s="57" t="s">
        <v>23</v>
      </c>
      <c r="B18" s="61" t="s">
        <v>24</v>
      </c>
      <c r="C18" s="62" t="s">
        <v>11</v>
      </c>
      <c r="D18" s="7" t="s">
        <v>12</v>
      </c>
      <c r="E18" s="8">
        <f t="shared" si="0"/>
        <v>600</v>
      </c>
      <c r="F18" s="42">
        <f>SUM(F19:F20)</f>
        <v>600</v>
      </c>
      <c r="G18" s="8">
        <f>SUM(G19:G20)</f>
        <v>0</v>
      </c>
      <c r="H18" s="8">
        <f>SUM(H19:H20)</f>
        <v>0</v>
      </c>
      <c r="I18" s="8">
        <f>SUM(I19:I20)</f>
        <v>0</v>
      </c>
      <c r="J18" s="60" t="s">
        <v>13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23.25" customHeight="1" x14ac:dyDescent="0.25">
      <c r="A19" s="57"/>
      <c r="B19" s="61"/>
      <c r="C19" s="62"/>
      <c r="D19" s="7" t="s">
        <v>76</v>
      </c>
      <c r="E19" s="8">
        <f t="shared" si="0"/>
        <v>600</v>
      </c>
      <c r="F19" s="8">
        <v>600</v>
      </c>
      <c r="G19" s="8"/>
      <c r="H19" s="8"/>
      <c r="I19" s="8"/>
      <c r="J19" s="6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23.25" customHeight="1" x14ac:dyDescent="0.25">
      <c r="A20" s="57"/>
      <c r="B20" s="61"/>
      <c r="C20" s="62"/>
      <c r="D20" s="7" t="s">
        <v>15</v>
      </c>
      <c r="E20" s="8">
        <f t="shared" si="0"/>
        <v>0</v>
      </c>
      <c r="F20" s="8"/>
      <c r="G20" s="8"/>
      <c r="H20" s="8"/>
      <c r="I20" s="8"/>
      <c r="J20" s="6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5" customHeight="1" x14ac:dyDescent="0.25">
      <c r="A21" s="57" t="s">
        <v>25</v>
      </c>
      <c r="B21" s="61" t="s">
        <v>26</v>
      </c>
      <c r="C21" s="62" t="s">
        <v>11</v>
      </c>
      <c r="D21" s="7" t="s">
        <v>12</v>
      </c>
      <c r="E21" s="8">
        <f t="shared" si="0"/>
        <v>1317</v>
      </c>
      <c r="F21" s="8">
        <f>SUM(F22:F23)</f>
        <v>1317</v>
      </c>
      <c r="G21" s="8">
        <f>SUM(G22:G23)</f>
        <v>0</v>
      </c>
      <c r="H21" s="8">
        <f>SUM(H22:H23)</f>
        <v>0</v>
      </c>
      <c r="I21" s="8">
        <f>SUM(I22:I23)</f>
        <v>0</v>
      </c>
      <c r="J21" s="60" t="s">
        <v>13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5" customHeight="1" x14ac:dyDescent="0.25">
      <c r="A22" s="57"/>
      <c r="B22" s="61"/>
      <c r="C22" s="62"/>
      <c r="D22" s="7" t="s">
        <v>76</v>
      </c>
      <c r="E22" s="8">
        <f t="shared" si="0"/>
        <v>1317</v>
      </c>
      <c r="F22" s="8">
        <v>1317</v>
      </c>
      <c r="G22" s="8"/>
      <c r="H22" s="8"/>
      <c r="I22" s="8"/>
      <c r="J22" s="6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5" customHeight="1" x14ac:dyDescent="0.25">
      <c r="A23" s="57"/>
      <c r="B23" s="61"/>
      <c r="C23" s="62"/>
      <c r="D23" s="7" t="s">
        <v>15</v>
      </c>
      <c r="E23" s="8">
        <f t="shared" si="0"/>
        <v>0</v>
      </c>
      <c r="F23" s="8"/>
      <c r="G23" s="8"/>
      <c r="H23" s="8"/>
      <c r="I23" s="8"/>
      <c r="J23" s="6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8" customHeight="1" x14ac:dyDescent="0.25">
      <c r="A24" s="57" t="s">
        <v>27</v>
      </c>
      <c r="B24" s="61" t="s">
        <v>28</v>
      </c>
      <c r="C24" s="62" t="s">
        <v>11</v>
      </c>
      <c r="D24" s="7" t="s">
        <v>12</v>
      </c>
      <c r="E24" s="8">
        <f t="shared" si="0"/>
        <v>500</v>
      </c>
      <c r="F24" s="8">
        <f>SUM(F25:F26)</f>
        <v>500</v>
      </c>
      <c r="G24" s="8">
        <f>SUM(G25:G26)</f>
        <v>0</v>
      </c>
      <c r="H24" s="8">
        <f>SUM(H25:H26)</f>
        <v>0</v>
      </c>
      <c r="I24" s="8">
        <f>SUM(I25:I26)</f>
        <v>0</v>
      </c>
      <c r="J24" s="60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8" customHeight="1" x14ac:dyDescent="0.25">
      <c r="A25" s="57"/>
      <c r="B25" s="61"/>
      <c r="C25" s="62"/>
      <c r="D25" s="7" t="s">
        <v>76</v>
      </c>
      <c r="E25" s="8">
        <f t="shared" si="0"/>
        <v>500</v>
      </c>
      <c r="F25" s="8">
        <v>500</v>
      </c>
      <c r="G25" s="8"/>
      <c r="H25" s="8"/>
      <c r="I25" s="8"/>
      <c r="J25" s="6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8" customHeight="1" x14ac:dyDescent="0.25">
      <c r="A26" s="57"/>
      <c r="B26" s="61"/>
      <c r="C26" s="62"/>
      <c r="D26" s="7" t="s">
        <v>15</v>
      </c>
      <c r="E26" s="8">
        <f t="shared" si="0"/>
        <v>0</v>
      </c>
      <c r="F26" s="8"/>
      <c r="G26" s="8"/>
      <c r="H26" s="8"/>
      <c r="I26" s="8"/>
      <c r="J26" s="60"/>
      <c r="K26" s="1"/>
      <c r="L26" s="9"/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5" customHeight="1" x14ac:dyDescent="0.25">
      <c r="A27" s="57" t="s">
        <v>29</v>
      </c>
      <c r="B27" s="61" t="s">
        <v>30</v>
      </c>
      <c r="C27" s="62">
        <v>2023</v>
      </c>
      <c r="D27" s="7" t="s">
        <v>12</v>
      </c>
      <c r="E27" s="8">
        <f t="shared" si="0"/>
        <v>490</v>
      </c>
      <c r="F27" s="8">
        <f>SUM(F28:F29)</f>
        <v>490</v>
      </c>
      <c r="G27" s="8">
        <f>SUM(G28:G29)</f>
        <v>0</v>
      </c>
      <c r="H27" s="8">
        <f>SUM(H28:H29)</f>
        <v>0</v>
      </c>
      <c r="I27" s="8">
        <f>SUM(I28:I29)</f>
        <v>0</v>
      </c>
      <c r="J27" s="60" t="s">
        <v>13</v>
      </c>
      <c r="K27" s="1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5" customHeight="1" x14ac:dyDescent="0.25">
      <c r="A28" s="57"/>
      <c r="B28" s="61"/>
      <c r="C28" s="62"/>
      <c r="D28" s="7" t="s">
        <v>76</v>
      </c>
      <c r="E28" s="8">
        <f t="shared" si="0"/>
        <v>490</v>
      </c>
      <c r="F28" s="8">
        <v>490</v>
      </c>
      <c r="G28" s="8"/>
      <c r="H28" s="8"/>
      <c r="I28" s="8"/>
      <c r="J28" s="6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5" customHeight="1" x14ac:dyDescent="0.25">
      <c r="A29" s="57"/>
      <c r="B29" s="61"/>
      <c r="C29" s="62"/>
      <c r="D29" s="7" t="s">
        <v>15</v>
      </c>
      <c r="E29" s="8">
        <f t="shared" si="0"/>
        <v>0</v>
      </c>
      <c r="F29" s="8"/>
      <c r="G29" s="8"/>
      <c r="H29" s="8"/>
      <c r="I29" s="8"/>
      <c r="J29" s="60"/>
      <c r="K29" s="1"/>
      <c r="L29" s="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5" customHeight="1" x14ac:dyDescent="0.25">
      <c r="A30" s="57" t="s">
        <v>31</v>
      </c>
      <c r="B30" s="58" t="s">
        <v>32</v>
      </c>
      <c r="C30" s="62" t="s">
        <v>11</v>
      </c>
      <c r="D30" s="7" t="s">
        <v>12</v>
      </c>
      <c r="E30" s="8">
        <f t="shared" si="0"/>
        <v>1480</v>
      </c>
      <c r="F30" s="8">
        <f>SUM(F31:F32)</f>
        <v>370</v>
      </c>
      <c r="G30" s="8">
        <f>SUM(G31:G32)</f>
        <v>370</v>
      </c>
      <c r="H30" s="8">
        <f>SUM(H31:H32)</f>
        <v>370</v>
      </c>
      <c r="I30" s="8">
        <f>SUM(I31:I32)</f>
        <v>370</v>
      </c>
      <c r="J30" s="63" t="s">
        <v>22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5" customHeight="1" x14ac:dyDescent="0.25">
      <c r="A31" s="57"/>
      <c r="B31" s="58"/>
      <c r="C31" s="62"/>
      <c r="D31" s="7" t="s">
        <v>76</v>
      </c>
      <c r="E31" s="8">
        <f t="shared" si="0"/>
        <v>1480</v>
      </c>
      <c r="F31" s="8">
        <v>370</v>
      </c>
      <c r="G31" s="8">
        <v>370</v>
      </c>
      <c r="H31" s="8">
        <v>370</v>
      </c>
      <c r="I31" s="8">
        <v>370</v>
      </c>
      <c r="J31" s="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5" customHeight="1" x14ac:dyDescent="0.25">
      <c r="A32" s="57"/>
      <c r="B32" s="58"/>
      <c r="C32" s="62"/>
      <c r="D32" s="7" t="s">
        <v>15</v>
      </c>
      <c r="E32" s="8">
        <f t="shared" si="0"/>
        <v>0</v>
      </c>
      <c r="F32" s="8"/>
      <c r="G32" s="8"/>
      <c r="H32" s="8"/>
      <c r="I32" s="8"/>
      <c r="J32" s="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5" customHeight="1" x14ac:dyDescent="0.25">
      <c r="A33" s="57" t="s">
        <v>33</v>
      </c>
      <c r="B33" s="61" t="s">
        <v>34</v>
      </c>
      <c r="C33" s="62" t="s">
        <v>11</v>
      </c>
      <c r="D33" s="7" t="s">
        <v>12</v>
      </c>
      <c r="E33" s="8">
        <f t="shared" si="0"/>
        <v>500</v>
      </c>
      <c r="F33" s="8">
        <f>SUM(F34:F35)</f>
        <v>0</v>
      </c>
      <c r="G33" s="8">
        <f>SUM(G34:G35)</f>
        <v>0</v>
      </c>
      <c r="H33" s="8">
        <f>SUM(H34:H35)</f>
        <v>0</v>
      </c>
      <c r="I33" s="8">
        <f>SUM(I34:I35)</f>
        <v>500</v>
      </c>
      <c r="J33" s="6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5" customHeight="1" x14ac:dyDescent="0.25">
      <c r="A34" s="57"/>
      <c r="B34" s="61"/>
      <c r="C34" s="62"/>
      <c r="D34" s="7" t="s">
        <v>76</v>
      </c>
      <c r="E34" s="8">
        <f t="shared" si="0"/>
        <v>500</v>
      </c>
      <c r="F34" s="8"/>
      <c r="G34" s="8"/>
      <c r="H34" s="8"/>
      <c r="I34" s="8">
        <v>500</v>
      </c>
      <c r="J34" s="6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5" customHeight="1" x14ac:dyDescent="0.25">
      <c r="A35" s="57"/>
      <c r="B35" s="61"/>
      <c r="C35" s="62"/>
      <c r="D35" s="7" t="s">
        <v>15</v>
      </c>
      <c r="E35" s="8">
        <f t="shared" si="0"/>
        <v>0</v>
      </c>
      <c r="F35" s="8"/>
      <c r="G35" s="8"/>
      <c r="H35" s="8"/>
      <c r="I35" s="8"/>
      <c r="J35" s="6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8" customHeight="1" x14ac:dyDescent="0.25">
      <c r="A36" s="57" t="s">
        <v>35</v>
      </c>
      <c r="B36" s="64" t="s">
        <v>36</v>
      </c>
      <c r="C36" s="62">
        <v>2023</v>
      </c>
      <c r="D36" s="7" t="s">
        <v>12</v>
      </c>
      <c r="E36" s="8">
        <f t="shared" si="0"/>
        <v>746.92600000000004</v>
      </c>
      <c r="F36" s="42">
        <f>SUM(F37:F38)</f>
        <v>746.92600000000004</v>
      </c>
      <c r="G36" s="8">
        <f>SUM(G37:G38)</f>
        <v>0</v>
      </c>
      <c r="H36" s="8">
        <f>SUM(H37:H38)</f>
        <v>0</v>
      </c>
      <c r="I36" s="8">
        <f>SUM(I37:I38)</f>
        <v>0</v>
      </c>
      <c r="J36" s="60" t="s">
        <v>13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8" customHeight="1" x14ac:dyDescent="0.25">
      <c r="A37" s="57"/>
      <c r="B37" s="64"/>
      <c r="C37" s="62"/>
      <c r="D37" s="7" t="s">
        <v>76</v>
      </c>
      <c r="E37" s="8">
        <f t="shared" si="0"/>
        <v>746.92600000000004</v>
      </c>
      <c r="F37" s="8">
        <v>746.92600000000004</v>
      </c>
      <c r="G37" s="8"/>
      <c r="H37" s="8"/>
      <c r="I37" s="8"/>
      <c r="J37" s="6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18" customHeight="1" x14ac:dyDescent="0.25">
      <c r="A38" s="57"/>
      <c r="B38" s="64"/>
      <c r="C38" s="62"/>
      <c r="D38" s="7" t="s">
        <v>15</v>
      </c>
      <c r="E38" s="8">
        <f t="shared" ref="E38:E56" si="1">SUM(F38:I38)</f>
        <v>0</v>
      </c>
      <c r="F38" s="8"/>
      <c r="G38" s="8"/>
      <c r="H38" s="8"/>
      <c r="I38" s="8"/>
      <c r="J38" s="6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5" customHeight="1" x14ac:dyDescent="0.25">
      <c r="A39" s="57" t="s">
        <v>37</v>
      </c>
      <c r="B39" s="61" t="s">
        <v>38</v>
      </c>
      <c r="C39" s="62" t="s">
        <v>11</v>
      </c>
      <c r="D39" s="7" t="s">
        <v>12</v>
      </c>
      <c r="E39" s="8">
        <f t="shared" si="1"/>
        <v>3565.3629999999998</v>
      </c>
      <c r="F39" s="8">
        <f>SUM(F40:F41)</f>
        <v>3565.3629999999998</v>
      </c>
      <c r="G39" s="8">
        <f>SUM(G40:G41)</f>
        <v>0</v>
      </c>
      <c r="H39" s="8">
        <f>SUM(H40:H41)</f>
        <v>0</v>
      </c>
      <c r="I39" s="8">
        <f>SUM(I40:I41)</f>
        <v>0</v>
      </c>
      <c r="J39" s="60" t="s">
        <v>13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5" customHeight="1" x14ac:dyDescent="0.25">
      <c r="A40" s="57"/>
      <c r="B40" s="61"/>
      <c r="C40" s="62"/>
      <c r="D40" s="7" t="s">
        <v>76</v>
      </c>
      <c r="E40" s="8">
        <f t="shared" si="1"/>
        <v>3565.3629999999998</v>
      </c>
      <c r="F40" s="8">
        <v>3565.3629999999998</v>
      </c>
      <c r="G40" s="8"/>
      <c r="H40" s="8"/>
      <c r="I40" s="8"/>
      <c r="J40" s="6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5" customHeight="1" x14ac:dyDescent="0.25">
      <c r="A41" s="57"/>
      <c r="B41" s="61"/>
      <c r="C41" s="62"/>
      <c r="D41" s="7" t="s">
        <v>15</v>
      </c>
      <c r="E41" s="8">
        <f t="shared" si="1"/>
        <v>0</v>
      </c>
      <c r="F41" s="8"/>
      <c r="G41" s="8"/>
      <c r="H41" s="8"/>
      <c r="I41" s="8"/>
      <c r="J41" s="6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8" customHeight="1" x14ac:dyDescent="0.25">
      <c r="A42" s="57" t="s">
        <v>39</v>
      </c>
      <c r="B42" s="61" t="s">
        <v>40</v>
      </c>
      <c r="C42" s="62">
        <v>2023</v>
      </c>
      <c r="D42" s="7" t="s">
        <v>12</v>
      </c>
      <c r="E42" s="8">
        <f t="shared" si="1"/>
        <v>5500</v>
      </c>
      <c r="F42" s="8">
        <f>SUM(F43:F44)</f>
        <v>5500</v>
      </c>
      <c r="G42" s="8">
        <f>SUM(G43:G44)</f>
        <v>0</v>
      </c>
      <c r="H42" s="8">
        <f>SUM(H43:H44)</f>
        <v>0</v>
      </c>
      <c r="I42" s="8">
        <f>SUM(I43:I44)</f>
        <v>0</v>
      </c>
      <c r="J42" s="60" t="s">
        <v>13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8" customHeight="1" x14ac:dyDescent="0.25">
      <c r="A43" s="57"/>
      <c r="B43" s="61"/>
      <c r="C43" s="62"/>
      <c r="D43" s="7" t="s">
        <v>76</v>
      </c>
      <c r="E43" s="8">
        <f t="shared" si="1"/>
        <v>5500</v>
      </c>
      <c r="F43" s="8">
        <v>5500</v>
      </c>
      <c r="G43" s="8"/>
      <c r="H43" s="8"/>
      <c r="I43" s="8"/>
      <c r="J43" s="6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8" customHeight="1" x14ac:dyDescent="0.25">
      <c r="A44" s="57"/>
      <c r="B44" s="61"/>
      <c r="C44" s="62"/>
      <c r="D44" s="7" t="s">
        <v>15</v>
      </c>
      <c r="E44" s="8">
        <f t="shared" si="1"/>
        <v>0</v>
      </c>
      <c r="F44" s="8"/>
      <c r="G44" s="8"/>
      <c r="H44" s="8"/>
      <c r="I44" s="8"/>
      <c r="J44" s="6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5" customHeight="1" x14ac:dyDescent="0.25">
      <c r="A45" s="57" t="s">
        <v>41</v>
      </c>
      <c r="B45" s="61" t="s">
        <v>42</v>
      </c>
      <c r="C45" s="62">
        <v>2023</v>
      </c>
      <c r="D45" s="7" t="s">
        <v>12</v>
      </c>
      <c r="E45" s="8">
        <f t="shared" si="1"/>
        <v>7200</v>
      </c>
      <c r="F45" s="10">
        <f>SUM(F46:F47)</f>
        <v>7200</v>
      </c>
      <c r="G45" s="8">
        <f>SUM(G46:G47)</f>
        <v>0</v>
      </c>
      <c r="H45" s="8">
        <f>SUM(H46:H47)</f>
        <v>0</v>
      </c>
      <c r="I45" s="8">
        <f>SUM(I46:I47)</f>
        <v>0</v>
      </c>
      <c r="J45" s="65" t="s">
        <v>13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5" customHeight="1" x14ac:dyDescent="0.25">
      <c r="A46" s="57"/>
      <c r="B46" s="61"/>
      <c r="C46" s="62"/>
      <c r="D46" s="7" t="s">
        <v>76</v>
      </c>
      <c r="E46" s="8">
        <f t="shared" si="1"/>
        <v>7200</v>
      </c>
      <c r="F46" s="8">
        <v>7200</v>
      </c>
      <c r="G46" s="8"/>
      <c r="H46" s="11"/>
      <c r="I46" s="11"/>
      <c r="J46" s="6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5" customHeight="1" x14ac:dyDescent="0.25">
      <c r="A47" s="57"/>
      <c r="B47" s="61"/>
      <c r="C47" s="62"/>
      <c r="D47" s="7" t="s">
        <v>15</v>
      </c>
      <c r="E47" s="8">
        <f t="shared" si="1"/>
        <v>0</v>
      </c>
      <c r="F47" s="8"/>
      <c r="G47" s="8"/>
      <c r="H47" s="11"/>
      <c r="I47" s="11"/>
      <c r="J47" s="6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5" customHeight="1" x14ac:dyDescent="0.25">
      <c r="A48" s="66" t="s">
        <v>43</v>
      </c>
      <c r="B48" s="67" t="s">
        <v>44</v>
      </c>
      <c r="C48" s="68" t="s">
        <v>11</v>
      </c>
      <c r="D48" s="7" t="s">
        <v>12</v>
      </c>
      <c r="E48" s="8">
        <f t="shared" si="1"/>
        <v>5234.9886999999999</v>
      </c>
      <c r="F48" s="42">
        <f>SUM(F49:F50)</f>
        <v>5234.9886999999999</v>
      </c>
      <c r="G48" s="8">
        <f>SUM(G49:G50)</f>
        <v>0</v>
      </c>
      <c r="H48" s="8">
        <f>SUM(H49:H50)</f>
        <v>0</v>
      </c>
      <c r="I48" s="8">
        <f>SUM(I49:I50)</f>
        <v>0</v>
      </c>
      <c r="J48" s="69" t="s">
        <v>13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5" customHeight="1" x14ac:dyDescent="0.25">
      <c r="A49" s="66"/>
      <c r="B49" s="67"/>
      <c r="C49" s="68"/>
      <c r="D49" s="7" t="s">
        <v>76</v>
      </c>
      <c r="E49" s="8">
        <f t="shared" si="1"/>
        <v>5234.9886999999999</v>
      </c>
      <c r="F49" s="11">
        <v>5234.9886999999999</v>
      </c>
      <c r="G49" s="11"/>
      <c r="H49" s="11"/>
      <c r="I49" s="11"/>
      <c r="J49" s="6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5" customHeight="1" x14ac:dyDescent="0.25">
      <c r="A50" s="66"/>
      <c r="B50" s="67"/>
      <c r="C50" s="68"/>
      <c r="D50" s="12" t="s">
        <v>15</v>
      </c>
      <c r="E50" s="13">
        <f t="shared" si="1"/>
        <v>0</v>
      </c>
      <c r="F50" s="14"/>
      <c r="G50" s="14"/>
      <c r="H50" s="14"/>
      <c r="I50" s="14"/>
      <c r="J50" s="6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5" customHeight="1" x14ac:dyDescent="0.25">
      <c r="A51" s="70" t="s">
        <v>45</v>
      </c>
      <c r="B51" s="71" t="s">
        <v>46</v>
      </c>
      <c r="C51" s="72">
        <v>2023</v>
      </c>
      <c r="D51" s="7" t="s">
        <v>12</v>
      </c>
      <c r="E51" s="8">
        <f t="shared" si="1"/>
        <v>180</v>
      </c>
      <c r="F51" s="42">
        <f>SUM(F52:F53)</f>
        <v>180</v>
      </c>
      <c r="G51" s="8">
        <f>SUM(G52:G53)</f>
        <v>0</v>
      </c>
      <c r="H51" s="8">
        <f>SUM(H52:H53)</f>
        <v>0</v>
      </c>
      <c r="I51" s="8">
        <f>SUM(I52:I53)</f>
        <v>0</v>
      </c>
      <c r="J51" s="7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5" customHeight="1" x14ac:dyDescent="0.25">
      <c r="A52" s="70"/>
      <c r="B52" s="71"/>
      <c r="C52" s="72"/>
      <c r="D52" s="7" t="s">
        <v>76</v>
      </c>
      <c r="E52" s="8">
        <f t="shared" si="1"/>
        <v>180</v>
      </c>
      <c r="F52" s="11">
        <v>180</v>
      </c>
      <c r="G52" s="11"/>
      <c r="H52" s="11"/>
      <c r="I52" s="11"/>
      <c r="J52" s="7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5" customHeight="1" x14ac:dyDescent="0.25">
      <c r="A53" s="70"/>
      <c r="B53" s="71"/>
      <c r="C53" s="72"/>
      <c r="D53" s="15" t="s">
        <v>15</v>
      </c>
      <c r="E53" s="16">
        <f t="shared" si="1"/>
        <v>0</v>
      </c>
      <c r="F53" s="17"/>
      <c r="G53" s="17"/>
      <c r="H53" s="17"/>
      <c r="I53" s="17"/>
      <c r="J53" s="7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s="21" customFormat="1" ht="15" customHeight="1" x14ac:dyDescent="0.2">
      <c r="A54" s="74"/>
      <c r="B54" s="75" t="s">
        <v>47</v>
      </c>
      <c r="C54" s="76"/>
      <c r="D54" s="18" t="s">
        <v>12</v>
      </c>
      <c r="E54" s="19">
        <f t="shared" si="1"/>
        <v>28749.6777</v>
      </c>
      <c r="F54" s="19">
        <f>SUM(F55:F56)</f>
        <v>27139.6777</v>
      </c>
      <c r="G54" s="19">
        <f>SUM(G55:G56)</f>
        <v>370</v>
      </c>
      <c r="H54" s="19">
        <f>SUM(H55:H56)</f>
        <v>370</v>
      </c>
      <c r="I54" s="19">
        <f>SUM(I55:I56)</f>
        <v>870</v>
      </c>
      <c r="J54" s="7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0"/>
      <c r="Y54" s="20"/>
      <c r="Z54" s="20"/>
    </row>
    <row r="55" spans="1:26" s="21" customFormat="1" ht="15" customHeight="1" x14ac:dyDescent="0.2">
      <c r="A55" s="74"/>
      <c r="B55" s="75"/>
      <c r="C55" s="76"/>
      <c r="D55" s="7" t="s">
        <v>76</v>
      </c>
      <c r="E55" s="8">
        <f t="shared" si="1"/>
        <v>28749.6777</v>
      </c>
      <c r="F55" s="8">
        <f>F7+F10+F13+F16+F19+F22+F25+F28+F31+F34+F37+F40+F43+F46+F49+F52</f>
        <v>27139.6777</v>
      </c>
      <c r="G55" s="8">
        <f>G7+G10+G13+G16+G19+G22+G25+G28+G31+G34+G37+G40+G43+G46+G49+G52</f>
        <v>370</v>
      </c>
      <c r="H55" s="8">
        <f>H7+H10+H13+H16+H19+H22+H25+H28+H31+H34+H37+H40+H43+H46+H49+H52</f>
        <v>370</v>
      </c>
      <c r="I55" s="8">
        <f>I7+I10+I13+I16+I19+I22+I25+I28+I31+I34+I37+I40+I43+I46+I49+I52</f>
        <v>870</v>
      </c>
      <c r="J55" s="7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0"/>
      <c r="Y55" s="20"/>
      <c r="Z55" s="20"/>
    </row>
    <row r="56" spans="1:26" s="21" customFormat="1" ht="15" customHeight="1" x14ac:dyDescent="0.2">
      <c r="A56" s="74"/>
      <c r="B56" s="75"/>
      <c r="C56" s="76"/>
      <c r="D56" s="15" t="s">
        <v>15</v>
      </c>
      <c r="E56" s="16">
        <f t="shared" si="1"/>
        <v>0</v>
      </c>
      <c r="F56" s="16">
        <f>F8+F11+F14+F17+F20+F23+F26+F29+F32+F35+F38+F41+F44+F47+F50</f>
        <v>0</v>
      </c>
      <c r="G56" s="16">
        <f>G8+G11+G14+G17+G20+G23+G26+G29+G32+G35+G38+G41+G44+G47+G50</f>
        <v>0</v>
      </c>
      <c r="H56" s="16">
        <f>H8+H11+H14+H17+H20+H23+H26+H29+H32+H35+H38+H41+H44+H47+H50</f>
        <v>0</v>
      </c>
      <c r="I56" s="16">
        <f>I8+I11+I14+I17+I20+I23+I26+I29+I32+I35+I38+I41+I44+I47+I50</f>
        <v>0</v>
      </c>
      <c r="J56" s="7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0"/>
      <c r="Y56" s="20"/>
      <c r="Z56" s="20"/>
    </row>
    <row r="57" spans="1:26" ht="24" customHeight="1" x14ac:dyDescent="0.25">
      <c r="A57" s="52" t="s">
        <v>48</v>
      </c>
      <c r="B57" s="52"/>
      <c r="C57" s="52"/>
      <c r="D57" s="52"/>
      <c r="E57" s="52"/>
      <c r="F57" s="52"/>
      <c r="G57" s="52"/>
      <c r="H57" s="52"/>
      <c r="I57" s="52"/>
      <c r="J57" s="5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5" customHeight="1" x14ac:dyDescent="0.25">
      <c r="A58" s="78" t="s">
        <v>49</v>
      </c>
      <c r="B58" s="79" t="s">
        <v>50</v>
      </c>
      <c r="C58" s="80" t="s">
        <v>11</v>
      </c>
      <c r="D58" s="18" t="s">
        <v>12</v>
      </c>
      <c r="E58" s="19">
        <f>SUM(E59:E60)</f>
        <v>2282.3058300000002</v>
      </c>
      <c r="F58" s="19">
        <f>SUM(F59:F60)</f>
        <v>1742.30583</v>
      </c>
      <c r="G58" s="43">
        <f>SUM(G59:G60)</f>
        <v>180</v>
      </c>
      <c r="H58" s="43">
        <f>SUM(H59:H60)</f>
        <v>180</v>
      </c>
      <c r="I58" s="43">
        <f>SUM(I59:I60)</f>
        <v>180</v>
      </c>
      <c r="J58" s="81" t="s">
        <v>13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5" customHeight="1" x14ac:dyDescent="0.25">
      <c r="A59" s="78"/>
      <c r="B59" s="79"/>
      <c r="C59" s="80"/>
      <c r="D59" s="7" t="s">
        <v>76</v>
      </c>
      <c r="E59" s="8">
        <f>SUM(F59:I59)</f>
        <v>592.26917000000003</v>
      </c>
      <c r="F59" s="42">
        <v>52.269170000000003</v>
      </c>
      <c r="G59" s="8">
        <v>180</v>
      </c>
      <c r="H59" s="11">
        <v>180</v>
      </c>
      <c r="I59" s="8">
        <v>180</v>
      </c>
      <c r="J59" s="8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ht="15" customHeight="1" x14ac:dyDescent="0.25">
      <c r="A60" s="78"/>
      <c r="B60" s="79"/>
      <c r="C60" s="80"/>
      <c r="D60" s="12" t="s">
        <v>15</v>
      </c>
      <c r="E60" s="13">
        <f>SUM(F60:I60)</f>
        <v>1690.03666</v>
      </c>
      <c r="F60" s="13">
        <v>1690.03666</v>
      </c>
      <c r="G60" s="13"/>
      <c r="H60" s="14"/>
      <c r="I60" s="13"/>
      <c r="J60" s="8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2"/>
      <c r="Z60" s="2"/>
    </row>
    <row r="61" spans="1:26" ht="24" customHeight="1" x14ac:dyDescent="0.25">
      <c r="A61" s="82" t="s">
        <v>51</v>
      </c>
      <c r="B61" s="82"/>
      <c r="C61" s="82"/>
      <c r="D61" s="82"/>
      <c r="E61" s="82"/>
      <c r="F61" s="82"/>
      <c r="G61" s="82"/>
      <c r="H61" s="82"/>
      <c r="I61" s="82"/>
      <c r="J61" s="8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2"/>
    </row>
    <row r="62" spans="1:26" ht="18" customHeight="1" x14ac:dyDescent="0.25">
      <c r="A62" s="83" t="s">
        <v>52</v>
      </c>
      <c r="B62" s="84" t="s">
        <v>53</v>
      </c>
      <c r="C62" s="85" t="s">
        <v>11</v>
      </c>
      <c r="D62" s="18" t="s">
        <v>12</v>
      </c>
      <c r="E62" s="19">
        <f>SUM(E63:E64)</f>
        <v>17444.849999999999</v>
      </c>
      <c r="F62" s="44">
        <f>SUM(F63:F64)</f>
        <v>17444.849999999999</v>
      </c>
      <c r="G62" s="19">
        <f>SUM(G63:G64)</f>
        <v>0</v>
      </c>
      <c r="H62" s="19">
        <f>SUM(H63:H64)</f>
        <v>0</v>
      </c>
      <c r="I62" s="19">
        <f>SUM(I63:I64)</f>
        <v>0</v>
      </c>
      <c r="J62" s="86" t="s">
        <v>54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</row>
    <row r="63" spans="1:26" ht="18" customHeight="1" x14ac:dyDescent="0.25">
      <c r="A63" s="83"/>
      <c r="B63" s="84"/>
      <c r="C63" s="85"/>
      <c r="D63" s="7" t="s">
        <v>76</v>
      </c>
      <c r="E63" s="8">
        <f>SUM(F63:I63)</f>
        <v>523.34550000000002</v>
      </c>
      <c r="F63" s="42">
        <v>523.34550000000002</v>
      </c>
      <c r="G63" s="8"/>
      <c r="H63" s="8"/>
      <c r="I63" s="8"/>
      <c r="J63" s="8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8" customHeight="1" x14ac:dyDescent="0.25">
      <c r="A64" s="83"/>
      <c r="B64" s="84"/>
      <c r="C64" s="85"/>
      <c r="D64" s="7" t="s">
        <v>15</v>
      </c>
      <c r="E64" s="8">
        <f>SUM(F64:I64)</f>
        <v>16921.504499999999</v>
      </c>
      <c r="F64" s="42">
        <v>16921.504499999999</v>
      </c>
      <c r="G64" s="8"/>
      <c r="H64" s="8"/>
      <c r="I64" s="8"/>
      <c r="J64" s="8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5" customHeight="1" x14ac:dyDescent="0.25">
      <c r="A65" s="57" t="s">
        <v>55</v>
      </c>
      <c r="B65" s="61" t="s">
        <v>56</v>
      </c>
      <c r="C65" s="62">
        <v>2023</v>
      </c>
      <c r="D65" s="7" t="s">
        <v>12</v>
      </c>
      <c r="E65" s="8">
        <f>SUM(E66:E68)</f>
        <v>6711.5064499999999</v>
      </c>
      <c r="F65" s="8">
        <f>SUM(F66:F68)</f>
        <v>6711.5064499999999</v>
      </c>
      <c r="G65" s="8">
        <f>SUM(G66:G68)</f>
        <v>0</v>
      </c>
      <c r="H65" s="8">
        <f>SUM(H66:H68)</f>
        <v>0</v>
      </c>
      <c r="I65" s="8">
        <f>SUM(I66:I68)</f>
        <v>0</v>
      </c>
      <c r="J65" s="60" t="s">
        <v>13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5" customHeight="1" x14ac:dyDescent="0.25">
      <c r="A66" s="57"/>
      <c r="B66" s="61"/>
      <c r="C66" s="62"/>
      <c r="D66" s="7" t="s">
        <v>76</v>
      </c>
      <c r="E66" s="8">
        <f>SUM(F66:I66)</f>
        <v>0</v>
      </c>
      <c r="F66" s="8"/>
      <c r="G66" s="8"/>
      <c r="H66" s="8"/>
      <c r="I66" s="8"/>
      <c r="J66" s="6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5" customHeight="1" x14ac:dyDescent="0.25">
      <c r="A67" s="57"/>
      <c r="B67" s="61"/>
      <c r="C67" s="62"/>
      <c r="D67" s="7" t="s">
        <v>15</v>
      </c>
      <c r="E67" s="8">
        <f>SUM(F67:I67)</f>
        <v>134.30645000000001</v>
      </c>
      <c r="F67" s="8">
        <v>134.30645000000001</v>
      </c>
      <c r="G67" s="8"/>
      <c r="H67" s="8"/>
      <c r="I67" s="8"/>
      <c r="J67" s="6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5" customHeight="1" x14ac:dyDescent="0.25">
      <c r="A68" s="57"/>
      <c r="B68" s="61"/>
      <c r="C68" s="62"/>
      <c r="D68" s="7" t="s">
        <v>57</v>
      </c>
      <c r="E68" s="8">
        <f>SUM(F68:I68)</f>
        <v>6577.2</v>
      </c>
      <c r="F68" s="8">
        <v>6577.2</v>
      </c>
      <c r="G68" s="8"/>
      <c r="H68" s="8"/>
      <c r="I68" s="8"/>
      <c r="J68" s="6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8" customHeight="1" x14ac:dyDescent="0.25">
      <c r="A69" s="66" t="s">
        <v>58</v>
      </c>
      <c r="B69" s="67" t="s">
        <v>59</v>
      </c>
      <c r="C69" s="68">
        <v>2023</v>
      </c>
      <c r="D69" s="7" t="s">
        <v>12</v>
      </c>
      <c r="E69" s="8">
        <f>SUM(E70:E71)</f>
        <v>20894.27</v>
      </c>
      <c r="F69" s="8">
        <f>SUM(F70:F71)</f>
        <v>20894.27</v>
      </c>
      <c r="G69" s="8">
        <f>SUM(G70:G71)</f>
        <v>0</v>
      </c>
      <c r="H69" s="8">
        <f>SUM(H70:H71)</f>
        <v>0</v>
      </c>
      <c r="I69" s="8">
        <f>SUM(I70:I71)</f>
        <v>0</v>
      </c>
      <c r="J69" s="87" t="s">
        <v>13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8" customHeight="1" x14ac:dyDescent="0.25">
      <c r="A70" s="66"/>
      <c r="B70" s="67"/>
      <c r="C70" s="68"/>
      <c r="D70" s="7" t="s">
        <v>76</v>
      </c>
      <c r="E70" s="8">
        <f>SUM(F70:I70)</f>
        <v>626.82809999999995</v>
      </c>
      <c r="F70" s="8">
        <v>626.82809999999995</v>
      </c>
      <c r="G70" s="8"/>
      <c r="H70" s="8"/>
      <c r="I70" s="8"/>
      <c r="J70" s="8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8" customHeight="1" x14ac:dyDescent="0.25">
      <c r="A71" s="66"/>
      <c r="B71" s="67"/>
      <c r="C71" s="68"/>
      <c r="D71" s="7" t="s">
        <v>15</v>
      </c>
      <c r="E71" s="8">
        <f>SUM(F71:I71)</f>
        <v>20267.441900000002</v>
      </c>
      <c r="F71" s="8">
        <v>20267.441900000002</v>
      </c>
      <c r="G71" s="8"/>
      <c r="H71" s="8"/>
      <c r="I71" s="8"/>
      <c r="J71" s="87"/>
      <c r="K71" s="1"/>
      <c r="L71" s="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8" customHeight="1" x14ac:dyDescent="0.25">
      <c r="A72" s="66" t="s">
        <v>60</v>
      </c>
      <c r="B72" s="67" t="s">
        <v>61</v>
      </c>
      <c r="C72" s="62" t="s">
        <v>11</v>
      </c>
      <c r="D72" s="7" t="s">
        <v>12</v>
      </c>
      <c r="E72" s="8">
        <f>SUM(E73:E74)</f>
        <v>12493.66</v>
      </c>
      <c r="F72" s="42">
        <f>SUM(F73:F74)</f>
        <v>12493.66</v>
      </c>
      <c r="G72" s="8">
        <f>SUM(G73:G74)</f>
        <v>0</v>
      </c>
      <c r="H72" s="8">
        <f>SUM(H73:H74)</f>
        <v>0</v>
      </c>
      <c r="I72" s="8">
        <f>SUM(I73:I74)</f>
        <v>0</v>
      </c>
      <c r="J72" s="88" t="s">
        <v>54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8" customHeight="1" x14ac:dyDescent="0.25">
      <c r="A73" s="66"/>
      <c r="B73" s="67"/>
      <c r="C73" s="62"/>
      <c r="D73" s="7" t="s">
        <v>76</v>
      </c>
      <c r="E73" s="8">
        <f>SUM(F73:I73)</f>
        <v>374.8098</v>
      </c>
      <c r="F73" s="42">
        <v>374.8098</v>
      </c>
      <c r="G73" s="8"/>
      <c r="H73" s="8"/>
      <c r="I73" s="8"/>
      <c r="J73" s="8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8" customHeight="1" x14ac:dyDescent="0.25">
      <c r="A74" s="66"/>
      <c r="B74" s="67"/>
      <c r="C74" s="62"/>
      <c r="D74" s="7" t="s">
        <v>15</v>
      </c>
      <c r="E74" s="8">
        <f>SUM(F74:I74)</f>
        <v>12118.850200000001</v>
      </c>
      <c r="F74" s="42">
        <v>12118.850200000001</v>
      </c>
      <c r="G74" s="8"/>
      <c r="H74" s="8"/>
      <c r="I74" s="8"/>
      <c r="J74" s="8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8" customHeight="1" x14ac:dyDescent="0.25">
      <c r="A75" s="57" t="s">
        <v>62</v>
      </c>
      <c r="B75" s="61" t="s">
        <v>63</v>
      </c>
      <c r="C75" s="62" t="s">
        <v>11</v>
      </c>
      <c r="D75" s="7" t="s">
        <v>12</v>
      </c>
      <c r="E75" s="8">
        <f>SUM(E76:E77)</f>
        <v>17646.13</v>
      </c>
      <c r="F75" s="42">
        <f>SUM(F76:F77)</f>
        <v>17646.13</v>
      </c>
      <c r="G75" s="8">
        <f>SUM(G76:G77)</f>
        <v>0</v>
      </c>
      <c r="H75" s="8">
        <f>SUM(H76:H77)</f>
        <v>0</v>
      </c>
      <c r="I75" s="8">
        <f>SUM(I76:I77)</f>
        <v>0</v>
      </c>
      <c r="J75" s="89" t="s">
        <v>54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8" customHeight="1" x14ac:dyDescent="0.25">
      <c r="A76" s="57"/>
      <c r="B76" s="61"/>
      <c r="C76" s="62"/>
      <c r="D76" s="7" t="s">
        <v>76</v>
      </c>
      <c r="E76" s="8">
        <f>SUM(F76:I76)</f>
        <v>529.38390000000004</v>
      </c>
      <c r="F76" s="42">
        <v>529.38390000000004</v>
      </c>
      <c r="G76" s="8"/>
      <c r="H76" s="8"/>
      <c r="I76" s="8"/>
      <c r="J76" s="8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8" customHeight="1" x14ac:dyDescent="0.25">
      <c r="A77" s="57"/>
      <c r="B77" s="61"/>
      <c r="C77" s="62"/>
      <c r="D77" s="7" t="s">
        <v>15</v>
      </c>
      <c r="E77" s="8">
        <f>SUM(F77:I77)</f>
        <v>17116.7461</v>
      </c>
      <c r="F77" s="42">
        <v>17116.7461</v>
      </c>
      <c r="G77" s="8"/>
      <c r="H77" s="8"/>
      <c r="I77" s="8"/>
      <c r="J77" s="8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8" customHeight="1" x14ac:dyDescent="0.25">
      <c r="A78" s="57" t="s">
        <v>64</v>
      </c>
      <c r="B78" s="61" t="s">
        <v>65</v>
      </c>
      <c r="C78" s="62" t="s">
        <v>11</v>
      </c>
      <c r="D78" s="7" t="s">
        <v>12</v>
      </c>
      <c r="E78" s="8">
        <f>SUM(E79:E80)</f>
        <v>11249.070000000002</v>
      </c>
      <c r="F78" s="42">
        <f>SUM(F79:F80)</f>
        <v>11249.070000000002</v>
      </c>
      <c r="G78" s="8">
        <f>SUM(G79:G80)</f>
        <v>0</v>
      </c>
      <c r="H78" s="8">
        <f>SUM(H79:H80)</f>
        <v>0</v>
      </c>
      <c r="I78" s="8">
        <f>SUM(I79:I80)</f>
        <v>0</v>
      </c>
      <c r="J78" s="90" t="s">
        <v>54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8" customHeight="1" x14ac:dyDescent="0.25">
      <c r="A79" s="57"/>
      <c r="B79" s="61"/>
      <c r="C79" s="62"/>
      <c r="D79" s="7" t="s">
        <v>76</v>
      </c>
      <c r="E79" s="8">
        <f>SUM(F79:I79)</f>
        <v>337.47210000000001</v>
      </c>
      <c r="F79" s="42">
        <v>337.47210000000001</v>
      </c>
      <c r="G79" s="8"/>
      <c r="H79" s="8"/>
      <c r="I79" s="8"/>
      <c r="J79" s="9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8" customHeight="1" x14ac:dyDescent="0.25">
      <c r="A80" s="57"/>
      <c r="B80" s="61"/>
      <c r="C80" s="62"/>
      <c r="D80" s="7" t="s">
        <v>15</v>
      </c>
      <c r="E80" s="8">
        <f>SUM(F80:I80)</f>
        <v>10911.597900000001</v>
      </c>
      <c r="F80" s="42">
        <v>10911.597900000001</v>
      </c>
      <c r="G80" s="8"/>
      <c r="H80" s="8"/>
      <c r="I80" s="8"/>
      <c r="J80" s="9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8" customHeight="1" x14ac:dyDescent="0.25">
      <c r="A81" s="22"/>
      <c r="B81" s="71" t="s">
        <v>66</v>
      </c>
      <c r="C81" s="72" t="s">
        <v>11</v>
      </c>
      <c r="D81" s="7" t="s">
        <v>12</v>
      </c>
      <c r="E81" s="8">
        <f>SUM(E82:E83)</f>
        <v>0</v>
      </c>
      <c r="F81" s="8">
        <f>SUM(F82:F83)</f>
        <v>0</v>
      </c>
      <c r="G81" s="8">
        <f>SUM(G82:G83)</f>
        <v>0</v>
      </c>
      <c r="H81" s="8">
        <f>SUM(H82:H83)</f>
        <v>0</v>
      </c>
      <c r="I81" s="8">
        <f>SUM(I82:I83)</f>
        <v>0</v>
      </c>
      <c r="J81" s="91" t="s">
        <v>54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8" customHeight="1" x14ac:dyDescent="0.25">
      <c r="A82" s="23" t="s">
        <v>67</v>
      </c>
      <c r="B82" s="71"/>
      <c r="C82" s="72"/>
      <c r="D82" s="7" t="s">
        <v>14</v>
      </c>
      <c r="E82" s="8">
        <f>SUM(F82:I82)</f>
        <v>0</v>
      </c>
      <c r="F82" s="11"/>
      <c r="G82" s="11"/>
      <c r="H82" s="11"/>
      <c r="I82" s="11"/>
      <c r="J82" s="9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8" customHeight="1" x14ac:dyDescent="0.25">
      <c r="A83" s="24"/>
      <c r="B83" s="71"/>
      <c r="C83" s="72"/>
      <c r="D83" s="15" t="s">
        <v>15</v>
      </c>
      <c r="E83" s="16">
        <f>SUM(F83:I83)</f>
        <v>0</v>
      </c>
      <c r="F83" s="17"/>
      <c r="G83" s="17"/>
      <c r="H83" s="17"/>
      <c r="I83" s="17"/>
      <c r="J83" s="9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5" customHeight="1" x14ac:dyDescent="0.25">
      <c r="A84" s="92"/>
      <c r="B84" s="93" t="s">
        <v>47</v>
      </c>
      <c r="C84" s="80"/>
      <c r="D84" s="18" t="s">
        <v>12</v>
      </c>
      <c r="E84" s="19">
        <f>SUM(E85:E87)</f>
        <v>86439.486450000011</v>
      </c>
      <c r="F84" s="19">
        <f>SUM(F85:F87)</f>
        <v>86439.486450000011</v>
      </c>
      <c r="G84" s="19">
        <f>SUM(G85:G87)</f>
        <v>0</v>
      </c>
      <c r="H84" s="19">
        <f>SUM(H85:H87)</f>
        <v>0</v>
      </c>
      <c r="I84" s="19">
        <f>SUM(I85:I87)</f>
        <v>0</v>
      </c>
      <c r="J84" s="8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5" customHeight="1" x14ac:dyDescent="0.25">
      <c r="A85" s="92"/>
      <c r="B85" s="93"/>
      <c r="C85" s="80"/>
      <c r="D85" s="7" t="s">
        <v>76</v>
      </c>
      <c r="E85" s="8">
        <f>SUM(F85:I85)</f>
        <v>2391.8393999999998</v>
      </c>
      <c r="F85" s="8">
        <f t="shared" ref="F85:I86" si="2">F63+F66+F70+F73+F76+F79+F82</f>
        <v>2391.8393999999998</v>
      </c>
      <c r="G85" s="8">
        <f t="shared" si="2"/>
        <v>0</v>
      </c>
      <c r="H85" s="8">
        <f t="shared" si="2"/>
        <v>0</v>
      </c>
      <c r="I85" s="8">
        <f t="shared" si="2"/>
        <v>0</v>
      </c>
      <c r="J85" s="8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5" customHeight="1" x14ac:dyDescent="0.25">
      <c r="A86" s="92"/>
      <c r="B86" s="93"/>
      <c r="C86" s="80"/>
      <c r="D86" s="7" t="s">
        <v>15</v>
      </c>
      <c r="E86" s="8">
        <f>SUM(F86:I86)</f>
        <v>77470.447050000017</v>
      </c>
      <c r="F86" s="8">
        <f t="shared" si="2"/>
        <v>77470.447050000017</v>
      </c>
      <c r="G86" s="8">
        <f t="shared" si="2"/>
        <v>0</v>
      </c>
      <c r="H86" s="8">
        <f t="shared" si="2"/>
        <v>0</v>
      </c>
      <c r="I86" s="8">
        <f t="shared" si="2"/>
        <v>0</v>
      </c>
      <c r="J86" s="8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5" customHeight="1" x14ac:dyDescent="0.25">
      <c r="A87" s="92"/>
      <c r="B87" s="93"/>
      <c r="C87" s="80"/>
      <c r="D87" s="12" t="s">
        <v>57</v>
      </c>
      <c r="E87" s="13">
        <f>SUM(F87:I87)</f>
        <v>6577.2</v>
      </c>
      <c r="F87" s="13">
        <f>F68</f>
        <v>6577.2</v>
      </c>
      <c r="G87" s="13">
        <f>G68</f>
        <v>0</v>
      </c>
      <c r="H87" s="13">
        <f>H68</f>
        <v>0</v>
      </c>
      <c r="I87" s="13">
        <f>I68</f>
        <v>0</v>
      </c>
      <c r="J87" s="8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24" customHeight="1" x14ac:dyDescent="0.25">
      <c r="A88" s="52" t="s">
        <v>68</v>
      </c>
      <c r="B88" s="52"/>
      <c r="C88" s="52"/>
      <c r="D88" s="52"/>
      <c r="E88" s="52"/>
      <c r="F88" s="52"/>
      <c r="G88" s="52"/>
      <c r="H88" s="52"/>
      <c r="I88" s="52"/>
      <c r="J88" s="5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6.5" customHeight="1" x14ac:dyDescent="0.25">
      <c r="A89" s="83" t="s">
        <v>69</v>
      </c>
      <c r="B89" s="94" t="s">
        <v>70</v>
      </c>
      <c r="C89" s="85" t="s">
        <v>71</v>
      </c>
      <c r="D89" s="18" t="s">
        <v>12</v>
      </c>
      <c r="E89" s="25">
        <f>SUM(E90:E92)</f>
        <v>0</v>
      </c>
      <c r="F89" s="25">
        <f>SUM(F90:F92)</f>
        <v>0</v>
      </c>
      <c r="G89" s="25">
        <f>SUM(G90:G92)</f>
        <v>0</v>
      </c>
      <c r="H89" s="25">
        <f>SUM(H90:H92)</f>
        <v>0</v>
      </c>
      <c r="I89" s="25">
        <f>SUM(I90:I92)</f>
        <v>0</v>
      </c>
      <c r="J89" s="86" t="s">
        <v>72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6.5" customHeight="1" x14ac:dyDescent="0.25">
      <c r="A90" s="83"/>
      <c r="B90" s="94"/>
      <c r="C90" s="85"/>
      <c r="D90" s="7" t="s">
        <v>76</v>
      </c>
      <c r="E90" s="26">
        <f>SUM(F90:I90)</f>
        <v>0</v>
      </c>
      <c r="F90" s="26"/>
      <c r="G90" s="26"/>
      <c r="H90" s="26"/>
      <c r="I90" s="26"/>
      <c r="J90" s="8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6.5" customHeight="1" x14ac:dyDescent="0.25">
      <c r="A91" s="83"/>
      <c r="B91" s="94"/>
      <c r="C91" s="85"/>
      <c r="D91" s="7" t="s">
        <v>15</v>
      </c>
      <c r="E91" s="26">
        <f>SUM(F91:I91)</f>
        <v>0</v>
      </c>
      <c r="F91" s="26"/>
      <c r="G91" s="26"/>
      <c r="H91" s="26"/>
      <c r="I91" s="26"/>
      <c r="J91" s="8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6.5" customHeight="1" x14ac:dyDescent="0.25">
      <c r="A92" s="83"/>
      <c r="B92" s="94"/>
      <c r="C92" s="85"/>
      <c r="D92" s="27" t="s">
        <v>57</v>
      </c>
      <c r="E92" s="26">
        <f>SUM(F92:I92)</f>
        <v>0</v>
      </c>
      <c r="F92" s="28"/>
      <c r="G92" s="28"/>
      <c r="H92" s="26"/>
      <c r="I92" s="26"/>
      <c r="J92" s="8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6.5" customHeight="1" x14ac:dyDescent="0.25">
      <c r="A93" s="70" t="s">
        <v>73</v>
      </c>
      <c r="B93" s="71" t="s">
        <v>74</v>
      </c>
      <c r="C93" s="72" t="s">
        <v>71</v>
      </c>
      <c r="D93" s="7" t="s">
        <v>12</v>
      </c>
      <c r="E93" s="26">
        <f>SUM(E94:E96)</f>
        <v>0</v>
      </c>
      <c r="F93" s="26">
        <f>SUM(F94:F96)</f>
        <v>0</v>
      </c>
      <c r="G93" s="26">
        <f>SUM(G94:G96)</f>
        <v>0</v>
      </c>
      <c r="H93" s="26">
        <f>SUM(H94:H96)</f>
        <v>0</v>
      </c>
      <c r="I93" s="26">
        <f>SUM(I94:I96)</f>
        <v>0</v>
      </c>
      <c r="J93" s="86" t="s">
        <v>72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6.5" customHeight="1" x14ac:dyDescent="0.25">
      <c r="A94" s="70"/>
      <c r="B94" s="71"/>
      <c r="C94" s="72"/>
      <c r="D94" s="7" t="s">
        <v>76</v>
      </c>
      <c r="E94" s="26">
        <f>SUM(F94:I94)</f>
        <v>0</v>
      </c>
      <c r="F94" s="26"/>
      <c r="G94" s="26"/>
      <c r="H94" s="26"/>
      <c r="I94" s="26"/>
      <c r="J94" s="8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6.5" customHeight="1" x14ac:dyDescent="0.25">
      <c r="A95" s="70"/>
      <c r="B95" s="71"/>
      <c r="C95" s="72"/>
      <c r="D95" s="7" t="s">
        <v>15</v>
      </c>
      <c r="E95" s="26">
        <f>SUM(F95:I95)</f>
        <v>0</v>
      </c>
      <c r="F95" s="26"/>
      <c r="G95" s="26"/>
      <c r="H95" s="26"/>
      <c r="I95" s="26"/>
      <c r="J95" s="8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16.5" customHeight="1" x14ac:dyDescent="0.25">
      <c r="A96" s="70"/>
      <c r="B96" s="71"/>
      <c r="C96" s="72"/>
      <c r="D96" s="29" t="s">
        <v>57</v>
      </c>
      <c r="E96" s="30">
        <f>SUM(F96:I96)</f>
        <v>0</v>
      </c>
      <c r="F96" s="31"/>
      <c r="G96" s="31"/>
      <c r="H96" s="30"/>
      <c r="I96" s="30"/>
      <c r="J96" s="8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5" customHeight="1" x14ac:dyDescent="0.25">
      <c r="A97" s="95"/>
      <c r="B97" s="75" t="s">
        <v>47</v>
      </c>
      <c r="C97" s="96"/>
      <c r="D97" s="18" t="s">
        <v>12</v>
      </c>
      <c r="E97" s="25">
        <f>SUM(E98:E100)</f>
        <v>0</v>
      </c>
      <c r="F97" s="25">
        <f>SUM(F98:F100)</f>
        <v>0</v>
      </c>
      <c r="G97" s="25">
        <f>SUM(G98:G100)</f>
        <v>0</v>
      </c>
      <c r="H97" s="25">
        <f>SUM(H98:H100)</f>
        <v>0</v>
      </c>
      <c r="I97" s="25">
        <f>SUM(I98:I100)</f>
        <v>0</v>
      </c>
      <c r="J97" s="9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5" customHeight="1" x14ac:dyDescent="0.25">
      <c r="A98" s="95"/>
      <c r="B98" s="75"/>
      <c r="C98" s="96"/>
      <c r="D98" s="7" t="s">
        <v>76</v>
      </c>
      <c r="E98" s="26">
        <f>SUM(F98:I98)</f>
        <v>0</v>
      </c>
      <c r="F98" s="26">
        <f t="shared" ref="F98:I100" si="3">SUM(F90, F94)</f>
        <v>0</v>
      </c>
      <c r="G98" s="26">
        <f t="shared" si="3"/>
        <v>0</v>
      </c>
      <c r="H98" s="26">
        <f t="shared" si="3"/>
        <v>0</v>
      </c>
      <c r="I98" s="26">
        <f t="shared" si="3"/>
        <v>0</v>
      </c>
      <c r="J98" s="9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5" customHeight="1" x14ac:dyDescent="0.25">
      <c r="A99" s="95"/>
      <c r="B99" s="75"/>
      <c r="C99" s="96"/>
      <c r="D99" s="7" t="s">
        <v>15</v>
      </c>
      <c r="E99" s="26">
        <f>SUM(F99:I99)</f>
        <v>0</v>
      </c>
      <c r="F99" s="26">
        <f t="shared" si="3"/>
        <v>0</v>
      </c>
      <c r="G99" s="26">
        <f t="shared" si="3"/>
        <v>0</v>
      </c>
      <c r="H99" s="26">
        <f t="shared" si="3"/>
        <v>0</v>
      </c>
      <c r="I99" s="26">
        <f t="shared" si="3"/>
        <v>0</v>
      </c>
      <c r="J99" s="9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5" customHeight="1" x14ac:dyDescent="0.25">
      <c r="A100" s="95"/>
      <c r="B100" s="75"/>
      <c r="C100" s="96"/>
      <c r="D100" s="15" t="s">
        <v>57</v>
      </c>
      <c r="E100" s="30">
        <f>SUM(F100:I100)</f>
        <v>0</v>
      </c>
      <c r="F100" s="30">
        <f t="shared" si="3"/>
        <v>0</v>
      </c>
      <c r="G100" s="30">
        <f t="shared" si="3"/>
        <v>0</v>
      </c>
      <c r="H100" s="30">
        <f t="shared" si="3"/>
        <v>0</v>
      </c>
      <c r="I100" s="30">
        <f t="shared" si="3"/>
        <v>0</v>
      </c>
      <c r="J100" s="9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5" customHeight="1" x14ac:dyDescent="0.25">
      <c r="A101" s="74"/>
      <c r="B101" s="98" t="s">
        <v>75</v>
      </c>
      <c r="C101" s="76"/>
      <c r="D101" s="32" t="s">
        <v>12</v>
      </c>
      <c r="E101" s="33">
        <f>SUM(E102:E104)</f>
        <v>117471.46998000001</v>
      </c>
      <c r="F101" s="34">
        <f>SUM(F102:F104)</f>
        <v>115321.46998000001</v>
      </c>
      <c r="G101" s="34">
        <f>SUM(G102:G104)</f>
        <v>550</v>
      </c>
      <c r="H101" s="34">
        <f>SUM(H102:H104)</f>
        <v>550</v>
      </c>
      <c r="I101" s="34">
        <f>SUM(I102:I104)</f>
        <v>1050</v>
      </c>
      <c r="J101" s="7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5" customHeight="1" x14ac:dyDescent="0.25">
      <c r="A102" s="74"/>
      <c r="B102" s="98"/>
      <c r="C102" s="76"/>
      <c r="D102" s="35" t="s">
        <v>76</v>
      </c>
      <c r="E102" s="36">
        <f>SUM(F102:I102)</f>
        <v>31733.786270000001</v>
      </c>
      <c r="F102" s="37">
        <f t="shared" ref="F102:I103" si="4">SUM(F55+F59+F85+F98)</f>
        <v>29583.786270000001</v>
      </c>
      <c r="G102" s="37">
        <f t="shared" si="4"/>
        <v>550</v>
      </c>
      <c r="H102" s="37">
        <f t="shared" si="4"/>
        <v>550</v>
      </c>
      <c r="I102" s="37">
        <f t="shared" si="4"/>
        <v>1050</v>
      </c>
      <c r="J102" s="7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5" customHeight="1" x14ac:dyDescent="0.25">
      <c r="A103" s="74"/>
      <c r="B103" s="98"/>
      <c r="C103" s="76"/>
      <c r="D103" s="35" t="s">
        <v>15</v>
      </c>
      <c r="E103" s="36">
        <f>SUM(F103:I103)</f>
        <v>79160.483710000015</v>
      </c>
      <c r="F103" s="37">
        <f t="shared" si="4"/>
        <v>79160.483710000015</v>
      </c>
      <c r="G103" s="37">
        <f t="shared" si="4"/>
        <v>0</v>
      </c>
      <c r="H103" s="37">
        <f t="shared" si="4"/>
        <v>0</v>
      </c>
      <c r="I103" s="37">
        <f t="shared" si="4"/>
        <v>0</v>
      </c>
      <c r="J103" s="7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5" customHeight="1" x14ac:dyDescent="0.25">
      <c r="A104" s="74"/>
      <c r="B104" s="98"/>
      <c r="C104" s="76"/>
      <c r="D104" s="38" t="s">
        <v>57</v>
      </c>
      <c r="E104" s="39">
        <f>SUM(F104:I104)</f>
        <v>6577.2</v>
      </c>
      <c r="F104" s="40">
        <f>F87+F100</f>
        <v>6577.2</v>
      </c>
      <c r="G104" s="40">
        <f>G87+G100</f>
        <v>0</v>
      </c>
      <c r="H104" s="40">
        <f>H87+H100</f>
        <v>0</v>
      </c>
      <c r="I104" s="40">
        <f>I87+I100</f>
        <v>0</v>
      </c>
      <c r="J104" s="7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5.75" x14ac:dyDescent="0.25">
      <c r="E106" s="41"/>
      <c r="F106" s="4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5.75" x14ac:dyDescent="0.25">
      <c r="E107" s="4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5.75" x14ac:dyDescent="0.25"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5.75" x14ac:dyDescent="0.25"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5.75" x14ac:dyDescent="0.25"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5.75" x14ac:dyDescent="0.25"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5.75" x14ac:dyDescent="0.25"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5.75" x14ac:dyDescent="0.25"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5.75" x14ac:dyDescent="0.25"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5.75" x14ac:dyDescent="0.25"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5.75" x14ac:dyDescent="0.25"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5.75" x14ac:dyDescent="0.25"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5.75" x14ac:dyDescent="0.25"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</sheetData>
  <mergeCells count="132">
    <mergeCell ref="A93:A96"/>
    <mergeCell ref="B93:B96"/>
    <mergeCell ref="C93:C96"/>
    <mergeCell ref="J93:J96"/>
    <mergeCell ref="A97:A100"/>
    <mergeCell ref="B97:B100"/>
    <mergeCell ref="C97:C100"/>
    <mergeCell ref="J97:J100"/>
    <mergeCell ref="A101:A104"/>
    <mergeCell ref="B101:B104"/>
    <mergeCell ref="C101:C104"/>
    <mergeCell ref="J101:J104"/>
    <mergeCell ref="A84:A87"/>
    <mergeCell ref="B84:B87"/>
    <mergeCell ref="C84:C87"/>
    <mergeCell ref="J84:J87"/>
    <mergeCell ref="A88:J88"/>
    <mergeCell ref="A89:A92"/>
    <mergeCell ref="B89:B92"/>
    <mergeCell ref="C89:C92"/>
    <mergeCell ref="J89:J92"/>
    <mergeCell ref="A75:A77"/>
    <mergeCell ref="B75:B77"/>
    <mergeCell ref="C75:C77"/>
    <mergeCell ref="J75:J77"/>
    <mergeCell ref="A78:A80"/>
    <mergeCell ref="B78:B80"/>
    <mergeCell ref="C78:C80"/>
    <mergeCell ref="J78:J80"/>
    <mergeCell ref="B81:B83"/>
    <mergeCell ref="C81:C83"/>
    <mergeCell ref="J81:J83"/>
    <mergeCell ref="A65:A68"/>
    <mergeCell ref="B65:B68"/>
    <mergeCell ref="C65:C68"/>
    <mergeCell ref="J65:J68"/>
    <mergeCell ref="A69:A71"/>
    <mergeCell ref="B69:B71"/>
    <mergeCell ref="C69:C71"/>
    <mergeCell ref="J69:J71"/>
    <mergeCell ref="A72:A74"/>
    <mergeCell ref="B72:B74"/>
    <mergeCell ref="C72:C74"/>
    <mergeCell ref="J72:J74"/>
    <mergeCell ref="A57:J57"/>
    <mergeCell ref="A58:A60"/>
    <mergeCell ref="B58:B60"/>
    <mergeCell ref="C58:C60"/>
    <mergeCell ref="J58:J60"/>
    <mergeCell ref="A61:J61"/>
    <mergeCell ref="A62:A64"/>
    <mergeCell ref="B62:B64"/>
    <mergeCell ref="C62:C64"/>
    <mergeCell ref="J62:J64"/>
    <mergeCell ref="A48:A50"/>
    <mergeCell ref="B48:B50"/>
    <mergeCell ref="C48:C50"/>
    <mergeCell ref="J48:J50"/>
    <mergeCell ref="A51:A53"/>
    <mergeCell ref="B51:B53"/>
    <mergeCell ref="C51:C53"/>
    <mergeCell ref="J51:J53"/>
    <mergeCell ref="A54:A56"/>
    <mergeCell ref="B54:B56"/>
    <mergeCell ref="C54:C56"/>
    <mergeCell ref="J54:J56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B1:J1"/>
    <mergeCell ref="A2:J2"/>
    <mergeCell ref="A3:A4"/>
    <mergeCell ref="B3:B4"/>
    <mergeCell ref="C3:C4"/>
    <mergeCell ref="D3:D4"/>
    <mergeCell ref="E3:E4"/>
    <mergeCell ref="F3:I3"/>
    <mergeCell ref="J3:J4"/>
  </mergeCells>
  <pageMargins left="0.59027777777777801" right="0.39374999999999999" top="0.39374999999999999" bottom="0.39374999999999999" header="0.511811023622047" footer="0.511811023622047"/>
  <pageSetup paperSize="9" scale="65" fitToHeight="0" orientation="landscape" horizontalDpi="300" verticalDpi="300" r:id="rId1"/>
  <rowBreaks count="2" manualBreakCount="2">
    <brk id="32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200</cp:lastModifiedBy>
  <cp:revision>8</cp:revision>
  <cp:lastPrinted>2023-05-24T02:40:37Z</cp:lastPrinted>
  <dcterms:modified xsi:type="dcterms:W3CDTF">2023-05-25T04:55:36Z</dcterms:modified>
  <dc:language>ru-RU</dc:language>
</cp:coreProperties>
</file>